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5-解答\"/>
    </mc:Choice>
  </mc:AlternateContent>
  <xr:revisionPtr revIDLastSave="0" documentId="13_ncr:1_{6D93269D-5A57-4727-84E5-9715DF95DB2A}" xr6:coauthVersionLast="36" xr6:coauthVersionMax="36" xr10:uidLastSave="{00000000-0000-0000-0000-000000000000}"/>
  <bookViews>
    <workbookView xWindow="0" yWindow="0" windowWidth="13170" windowHeight="98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C15" i="1"/>
  <c r="H14" i="1"/>
  <c r="H16" i="1" s="1"/>
  <c r="G14" i="1"/>
  <c r="G16" i="1" s="1"/>
  <c r="F14" i="1"/>
  <c r="F16" i="1" s="1"/>
  <c r="E14" i="1"/>
  <c r="E16" i="1" s="1"/>
  <c r="D14" i="1"/>
  <c r="D16" i="1" s="1"/>
  <c r="C14" i="1"/>
  <c r="C16" i="1" s="1"/>
  <c r="I13" i="1"/>
  <c r="K13" i="1" s="1"/>
  <c r="I12" i="1"/>
  <c r="K12" i="1" s="1"/>
  <c r="I11" i="1"/>
  <c r="K11" i="1" s="1"/>
  <c r="I10" i="1"/>
  <c r="K10" i="1" s="1"/>
  <c r="I9" i="1"/>
  <c r="K9" i="1" s="1"/>
  <c r="I6" i="1"/>
  <c r="I14" i="1" l="1"/>
  <c r="J10" i="1" s="1"/>
  <c r="J12" i="1" l="1"/>
  <c r="J14" i="1"/>
  <c r="J13" i="1"/>
  <c r="J11" i="1"/>
  <c r="J9" i="1"/>
</calcChain>
</file>

<file path=xl/sharedStrings.xml><?xml version="1.0" encoding="utf-8"?>
<sst xmlns="http://schemas.openxmlformats.org/spreadsheetml/2006/main" count="25" uniqueCount="23">
  <si>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</si>
  <si>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</si>
  <si>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JAVADA町カルガモの生息確認数調査一覧</t>
    <rPh sb="6" eb="7">
      <t>チョウ</t>
    </rPh>
    <rPh sb="12" eb="14">
      <t>セイソク</t>
    </rPh>
    <rPh sb="14" eb="16">
      <t>カクニン</t>
    </rPh>
    <rPh sb="16" eb="17">
      <t>スウ</t>
    </rPh>
    <rPh sb="17" eb="19">
      <t>チョウサ</t>
    </rPh>
    <rPh sb="19" eb="21">
      <t>イチラン</t>
    </rPh>
    <phoneticPr fontId="4"/>
  </si>
  <si>
    <t>印刷日</t>
    <rPh sb="0" eb="2">
      <t>インサツ</t>
    </rPh>
    <rPh sb="2" eb="3">
      <t>ヒ</t>
    </rPh>
    <phoneticPr fontId="4"/>
  </si>
  <si>
    <t>地域</t>
    <rPh sb="0" eb="2">
      <t>チイキ</t>
    </rPh>
    <phoneticPr fontId="4"/>
  </si>
  <si>
    <t>確認数(羽)</t>
    <rPh sb="0" eb="2">
      <t>カクニン</t>
    </rPh>
    <rPh sb="2" eb="3">
      <t>スウ</t>
    </rPh>
    <rPh sb="4" eb="5">
      <t>ワ</t>
    </rPh>
    <phoneticPr fontId="4"/>
  </si>
  <si>
    <t>地域別</t>
    <rPh sb="0" eb="2">
      <t>チイキ</t>
    </rPh>
    <rPh sb="2" eb="3">
      <t>ベツ</t>
    </rPh>
    <phoneticPr fontId="4"/>
  </si>
  <si>
    <t>順位</t>
    <rPh sb="0" eb="2">
      <t>ジュンイ</t>
    </rPh>
    <phoneticPr fontId="4"/>
  </si>
  <si>
    <t>合計(羽)</t>
    <rPh sb="0" eb="2">
      <t>ゴウケイ</t>
    </rPh>
    <rPh sb="3" eb="4">
      <t>ワ</t>
    </rPh>
    <phoneticPr fontId="4"/>
  </si>
  <si>
    <t>割合</t>
    <rPh sb="0" eb="2">
      <t>ワリアイ</t>
    </rPh>
    <phoneticPr fontId="4"/>
  </si>
  <si>
    <t>北地区</t>
    <rPh sb="0" eb="1">
      <t>キタ</t>
    </rPh>
    <rPh sb="1" eb="3">
      <t>チク</t>
    </rPh>
    <phoneticPr fontId="4"/>
  </si>
  <si>
    <t>中央地区</t>
    <rPh sb="0" eb="2">
      <t>チュウオウ</t>
    </rPh>
    <rPh sb="2" eb="4">
      <t>チク</t>
    </rPh>
    <phoneticPr fontId="4"/>
  </si>
  <si>
    <t>南地区</t>
    <rPh sb="0" eb="1">
      <t>ミナミ</t>
    </rPh>
    <rPh sb="1" eb="3">
      <t>チク</t>
    </rPh>
    <phoneticPr fontId="4"/>
  </si>
  <si>
    <t>にし地区</t>
    <rPh sb="2" eb="4">
      <t>チク</t>
    </rPh>
    <phoneticPr fontId="4"/>
  </si>
  <si>
    <t>東地区</t>
    <rPh sb="0" eb="1">
      <t>ヒガシ</t>
    </rPh>
    <rPh sb="1" eb="3">
      <t>チク</t>
    </rPh>
    <phoneticPr fontId="4"/>
  </si>
  <si>
    <t>平均(羽)</t>
    <rPh sb="0" eb="2">
      <t>ヘイキン</t>
    </rPh>
    <rPh sb="3" eb="4">
      <t>ワ</t>
    </rPh>
    <phoneticPr fontId="4"/>
  </si>
  <si>
    <t>評価</t>
    <rPh sb="0" eb="2">
      <t>ヒョウカ</t>
    </rPh>
    <phoneticPr fontId="4"/>
  </si>
  <si>
    <r>
      <t>20</t>
    </r>
    <r>
      <rPr>
        <sz val="11"/>
        <color theme="1"/>
        <rFont val="ＭＳ Ｐゴシック"/>
        <family val="2"/>
        <charset val="128"/>
      </rPr>
      <t>17年</t>
    </r>
    <rPh sb="4" eb="5">
      <t>ネン</t>
    </rPh>
    <phoneticPr fontId="4"/>
  </si>
  <si>
    <r>
      <t>2018年</t>
    </r>
    <r>
      <rPr>
        <sz val="11"/>
        <color theme="1"/>
        <rFont val="ＭＳ Ｐゴシック"/>
        <family val="2"/>
        <charset val="128"/>
      </rPr>
      <t/>
    </r>
    <rPh sb="4" eb="5">
      <t>ネン</t>
    </rPh>
    <phoneticPr fontId="4"/>
  </si>
  <si>
    <r>
      <t>2019年</t>
    </r>
    <r>
      <rPr>
        <sz val="11"/>
        <color theme="1"/>
        <rFont val="ＭＳ Ｐゴシック"/>
        <family val="2"/>
        <charset val="128"/>
      </rPr>
      <t/>
    </r>
    <rPh sb="4" eb="5">
      <t>ネン</t>
    </rPh>
    <phoneticPr fontId="4"/>
  </si>
  <si>
    <r>
      <t>2020年</t>
    </r>
    <r>
      <rPr>
        <sz val="11"/>
        <color theme="1"/>
        <rFont val="ＭＳ Ｐゴシック"/>
        <family val="2"/>
        <charset val="128"/>
      </rPr>
      <t/>
    </r>
    <rPh sb="4" eb="5">
      <t>ネン</t>
    </rPh>
    <phoneticPr fontId="4"/>
  </si>
  <si>
    <r>
      <t>2021年</t>
    </r>
    <r>
      <rPr>
        <sz val="11"/>
        <color theme="1"/>
        <rFont val="ＭＳ Ｐゴシック"/>
        <family val="2"/>
        <charset val="128"/>
      </rPr>
      <t/>
    </r>
    <rPh sb="4" eb="5">
      <t>ネン</t>
    </rPh>
    <phoneticPr fontId="4"/>
  </si>
  <si>
    <r>
      <t>2022年</t>
    </r>
    <r>
      <rPr>
        <sz val="11"/>
        <color theme="1"/>
        <rFont val="ＭＳ Ｐゴシック"/>
        <family val="2"/>
        <charset val="128"/>
      </rPr>
      <t/>
    </r>
    <rPh sb="4" eb="5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</si>
</sst>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0.0%"/>
  </numFmts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176" fontId="1" fillId="0" borderId="0" xfId="0" applyNumberFormat="1" applyFo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distributed" vertical="center"/>
    </xf>
    <xf numFmtId="0" fontId="1" fillId="0" borderId="14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177" fontId="1" fillId="0" borderId="16" xfId="0" applyNumberFormat="1" applyFont="1" applyBorder="1">
      <alignment vertical="center"/>
    </xf>
    <xf numFmtId="0" fontId="1" fillId="0" borderId="13" xfId="0" applyFont="1" applyBorder="1">
      <alignment vertical="center"/>
    </xf>
    <xf numFmtId="0" fontId="1" fillId="0" borderId="18" xfId="0" applyFont="1" applyBorder="1" applyAlignment="1">
      <alignment horizontal="distributed" vertical="center"/>
    </xf>
    <xf numFmtId="0" fontId="1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21" xfId="0" applyFont="1" applyBorder="1">
      <alignment vertical="center"/>
    </xf>
    <xf numFmtId="0" fontId="1" fillId="0" borderId="22" xfId="0" applyFont="1" applyBorder="1">
      <alignment vertical="center"/>
    </xf>
    <xf numFmtId="177" fontId="1" fillId="0" borderId="21" xfId="0" applyNumberFormat="1" applyFont="1" applyBorder="1">
      <alignment vertical="center"/>
    </xf>
    <xf numFmtId="0" fontId="1" fillId="0" borderId="18" xfId="0" applyFont="1" applyBorder="1">
      <alignment vertical="center"/>
    </xf>
    <xf numFmtId="0" fontId="1" fillId="0" borderId="23" xfId="0" applyFont="1" applyBorder="1" applyAlignment="1">
      <alignment horizontal="distributed" vertical="center"/>
    </xf>
    <xf numFmtId="0" fontId="1" fillId="0" borderId="24" xfId="0" applyFont="1" applyBorder="1">
      <alignment vertical="center"/>
    </xf>
    <xf numFmtId="0" fontId="1" fillId="0" borderId="25" xfId="0" applyFont="1" applyBorder="1">
      <alignment vertical="center"/>
    </xf>
    <xf numFmtId="0" fontId="1" fillId="0" borderId="26" xfId="0" applyFont="1" applyBorder="1">
      <alignment vertical="center"/>
    </xf>
    <xf numFmtId="0" fontId="1" fillId="0" borderId="27" xfId="0" applyFont="1" applyBorder="1">
      <alignment vertical="center"/>
    </xf>
    <xf numFmtId="177" fontId="1" fillId="0" borderId="26" xfId="0" applyNumberFormat="1" applyFont="1" applyBorder="1">
      <alignment vertical="center"/>
    </xf>
    <xf numFmtId="0" fontId="1" fillId="0" borderId="28" xfId="0" applyFont="1" applyBorder="1">
      <alignment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>
      <alignment vertical="center"/>
    </xf>
    <xf numFmtId="0" fontId="1" fillId="0" borderId="31" xfId="0" applyFont="1" applyBorder="1">
      <alignment vertical="center"/>
    </xf>
    <xf numFmtId="0" fontId="1" fillId="0" borderId="32" xfId="0" applyFont="1" applyBorder="1">
      <alignment vertical="center"/>
    </xf>
    <xf numFmtId="0" fontId="1" fillId="0" borderId="33" xfId="0" applyFont="1" applyBorder="1">
      <alignment vertical="center"/>
    </xf>
    <xf numFmtId="177" fontId="1" fillId="0" borderId="34" xfId="0" applyNumberFormat="1" applyFont="1" applyBorder="1">
      <alignment vertical="center"/>
    </xf>
    <xf numFmtId="0" fontId="1" fillId="0" borderId="0" xfId="0" applyFont="1" applyBorder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35" xfId="0" applyFont="1" applyBorder="1">
      <alignment vertical="center"/>
    </xf>
    <xf numFmtId="0" fontId="1" fillId="0" borderId="28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workbookViewId="0"/>
  </sheetViews>
  <sheetFormatPr defaultRowHeight="13.5" x14ac:dyDescent="0.15"/>
  <cols>
    <col min="2" max="2" width="10.625" customWidth="1"/>
    <col min="9" max="9" width="16.625" customWidth="1"/>
  </cols>
  <sheetData>
    <row r="1" spans="1:11" s="1" customFormat="1" x14ac:dyDescent="0.15">
      <c r="A1" s="1" t="s">
        <v>0</v>
      </c>
    </row>
    <row r="2" spans="1:11" s="1" customFormat="1" x14ac:dyDescent="0.15">
      <c r="A2" s="1" t="s">
        <v>1</v>
      </c>
    </row>
    <row r="3" spans="1:11" s="1" customFormat="1" x14ac:dyDescent="0.15"/>
    <row r="4" spans="1:11" s="1" customFormat="1" x14ac:dyDescent="0.15">
      <c r="B4" s="1" t="s">
        <v>2</v>
      </c>
    </row>
    <row r="5" spans="1:11" s="1" customFormat="1" x14ac:dyDescent="0.15"/>
    <row r="6" spans="1:11" s="1" customFormat="1" ht="14.25" thickBot="1" x14ac:dyDescent="0.2">
      <c r="H6" s="2" t="s">
        <v>3</v>
      </c>
      <c r="I6" s="3">
        <f ca="1">TODAY()</f>
        <v>45021</v>
      </c>
    </row>
    <row r="7" spans="1:11" s="1" customFormat="1" x14ac:dyDescent="0.15">
      <c r="B7" s="44" t="s">
        <v>4</v>
      </c>
      <c r="C7" s="46" t="s">
        <v>5</v>
      </c>
      <c r="D7" s="47"/>
      <c r="E7" s="47"/>
      <c r="F7" s="47"/>
      <c r="G7" s="47"/>
      <c r="H7" s="48"/>
      <c r="I7" s="4" t="s">
        <v>6</v>
      </c>
      <c r="J7" s="5" t="s">
        <v>6</v>
      </c>
      <c r="K7" s="44" t="s">
        <v>7</v>
      </c>
    </row>
    <row r="8" spans="1:11" s="1" customFormat="1" ht="14.25" thickBot="1" x14ac:dyDescent="0.2">
      <c r="B8" s="45"/>
      <c r="C8" s="43" t="s">
        <v>17</v>
      </c>
      <c r="D8" s="7" t="s">
        <v>18</v>
      </c>
      <c r="E8" s="7" t="s">
        <v>19</v>
      </c>
      <c r="F8" s="7" t="s">
        <v>20</v>
      </c>
      <c r="G8" s="7" t="s">
        <v>21</v>
      </c>
      <c r="H8" s="8" t="s">
        <v>22</v>
      </c>
      <c r="I8" s="9" t="s">
        <v>8</v>
      </c>
      <c r="J8" s="10" t="s">
        <v>9</v>
      </c>
      <c r="K8" s="45"/>
    </row>
    <row r="9" spans="1:11" s="1" customFormat="1" x14ac:dyDescent="0.15">
      <c r="B9" s="11" t="s">
        <v>10</v>
      </c>
      <c r="C9" s="12">
        <v>98</v>
      </c>
      <c r="D9" s="13">
        <v>129</v>
      </c>
      <c r="E9" s="13">
        <v>127</v>
      </c>
      <c r="F9" s="13">
        <v>107</v>
      </c>
      <c r="G9" s="13">
        <v>115</v>
      </c>
      <c r="H9" s="14">
        <v>92</v>
      </c>
      <c r="I9" s="15">
        <f>SUM(C9:H9)</f>
        <v>668</v>
      </c>
      <c r="J9" s="16">
        <f>I9/$I$14</f>
        <v>0.19532163742690059</v>
      </c>
      <c r="K9" s="17">
        <f>_xlfn.RANK.EQ(I9,$I$9:$I$13,0)</f>
        <v>3</v>
      </c>
    </row>
    <row r="10" spans="1:11" s="1" customFormat="1" x14ac:dyDescent="0.15">
      <c r="B10" s="18" t="s">
        <v>11</v>
      </c>
      <c r="C10" s="19">
        <v>85</v>
      </c>
      <c r="D10" s="20">
        <v>94</v>
      </c>
      <c r="E10" s="20">
        <v>99</v>
      </c>
      <c r="F10" s="20">
        <v>91</v>
      </c>
      <c r="G10" s="20">
        <v>96</v>
      </c>
      <c r="H10" s="21">
        <v>81</v>
      </c>
      <c r="I10" s="22">
        <f t="shared" ref="I10:I14" si="0">SUM(C10:H10)</f>
        <v>546</v>
      </c>
      <c r="J10" s="23">
        <f t="shared" ref="J10:J14" si="1">I10/$I$14</f>
        <v>0.15964912280701754</v>
      </c>
      <c r="K10" s="24">
        <f t="shared" ref="K10:K13" si="2">_xlfn.RANK.EQ(I10,$I$9:$I$13,0)</f>
        <v>4</v>
      </c>
    </row>
    <row r="11" spans="1:11" s="1" customFormat="1" x14ac:dyDescent="0.15">
      <c r="B11" s="18" t="s">
        <v>12</v>
      </c>
      <c r="C11" s="19">
        <v>191</v>
      </c>
      <c r="D11" s="20">
        <v>176</v>
      </c>
      <c r="E11" s="20">
        <v>185</v>
      </c>
      <c r="F11" s="20">
        <v>179</v>
      </c>
      <c r="G11" s="20">
        <v>184</v>
      </c>
      <c r="H11" s="21">
        <v>170</v>
      </c>
      <c r="I11" s="22">
        <f t="shared" si="0"/>
        <v>1085</v>
      </c>
      <c r="J11" s="23">
        <f t="shared" si="1"/>
        <v>0.31725146198830412</v>
      </c>
      <c r="K11" s="24">
        <f t="shared" si="2"/>
        <v>1</v>
      </c>
    </row>
    <row r="12" spans="1:11" s="1" customFormat="1" x14ac:dyDescent="0.15">
      <c r="B12" s="18" t="s">
        <v>13</v>
      </c>
      <c r="C12" s="19">
        <v>114</v>
      </c>
      <c r="D12" s="20">
        <v>135</v>
      </c>
      <c r="E12" s="20">
        <v>127</v>
      </c>
      <c r="F12" s="20">
        <v>106</v>
      </c>
      <c r="G12" s="20">
        <v>131</v>
      </c>
      <c r="H12" s="21">
        <v>104</v>
      </c>
      <c r="I12" s="22">
        <f t="shared" si="0"/>
        <v>717</v>
      </c>
      <c r="J12" s="23">
        <f t="shared" si="1"/>
        <v>0.20964912280701756</v>
      </c>
      <c r="K12" s="24">
        <f t="shared" si="2"/>
        <v>2</v>
      </c>
    </row>
    <row r="13" spans="1:11" s="1" customFormat="1" ht="14.25" thickBot="1" x14ac:dyDescent="0.2">
      <c r="B13" s="25" t="s">
        <v>14</v>
      </c>
      <c r="C13" s="26">
        <v>57</v>
      </c>
      <c r="D13" s="27">
        <v>71</v>
      </c>
      <c r="E13" s="27">
        <v>77</v>
      </c>
      <c r="F13" s="27">
        <v>67</v>
      </c>
      <c r="G13" s="27">
        <v>74</v>
      </c>
      <c r="H13" s="28">
        <v>58</v>
      </c>
      <c r="I13" s="29">
        <f t="shared" si="0"/>
        <v>404</v>
      </c>
      <c r="J13" s="30">
        <f t="shared" si="1"/>
        <v>0.11812865497076024</v>
      </c>
      <c r="K13" s="31">
        <f t="shared" si="2"/>
        <v>5</v>
      </c>
    </row>
    <row r="14" spans="1:11" s="1" customFormat="1" ht="15" thickTop="1" thickBot="1" x14ac:dyDescent="0.2">
      <c r="B14" s="32" t="s">
        <v>8</v>
      </c>
      <c r="C14" s="33">
        <f>SUM(C9:C13)</f>
        <v>545</v>
      </c>
      <c r="D14" s="34">
        <f>SUM(D9:D13)</f>
        <v>605</v>
      </c>
      <c r="E14" s="34">
        <f t="shared" ref="E14:H14" si="3">SUM(E9:E13)</f>
        <v>615</v>
      </c>
      <c r="F14" s="34">
        <f t="shared" si="3"/>
        <v>550</v>
      </c>
      <c r="G14" s="34">
        <f t="shared" si="3"/>
        <v>600</v>
      </c>
      <c r="H14" s="35">
        <f t="shared" si="3"/>
        <v>505</v>
      </c>
      <c r="I14" s="36">
        <f t="shared" si="0"/>
        <v>3420</v>
      </c>
      <c r="J14" s="37">
        <f t="shared" si="1"/>
        <v>1</v>
      </c>
      <c r="K14" s="38"/>
    </row>
    <row r="15" spans="1:11" s="1" customFormat="1" x14ac:dyDescent="0.15">
      <c r="B15" s="39" t="s">
        <v>15</v>
      </c>
      <c r="C15" s="19">
        <f>AVERAGE(C9:C13)</f>
        <v>109</v>
      </c>
      <c r="D15" s="20">
        <f>AVERAGE(D9:D13)</f>
        <v>121</v>
      </c>
      <c r="E15" s="20">
        <f t="shared" ref="E15:H15" si="4">AVERAGE(E9:E13)</f>
        <v>123</v>
      </c>
      <c r="F15" s="20">
        <f t="shared" si="4"/>
        <v>110</v>
      </c>
      <c r="G15" s="20">
        <f t="shared" si="4"/>
        <v>120</v>
      </c>
      <c r="H15" s="40">
        <f t="shared" si="4"/>
        <v>101</v>
      </c>
      <c r="I15" s="38"/>
      <c r="J15" s="38"/>
    </row>
    <row r="16" spans="1:11" s="1" customFormat="1" ht="14.25" thickBot="1" x14ac:dyDescent="0.2">
      <c r="B16" s="41" t="s">
        <v>16</v>
      </c>
      <c r="C16" s="6" t="str">
        <f>IF(C14&gt;=600,"◎","▲")</f>
        <v>▲</v>
      </c>
      <c r="D16" s="7" t="str">
        <f t="shared" ref="D16:H16" si="5">IF(D14&gt;=600,"◎","▲")</f>
        <v>◎</v>
      </c>
      <c r="E16" s="7" t="str">
        <f t="shared" si="5"/>
        <v>◎</v>
      </c>
      <c r="F16" s="7" t="str">
        <f t="shared" si="5"/>
        <v>▲</v>
      </c>
      <c r="G16" s="7" t="str">
        <f t="shared" si="5"/>
        <v>◎</v>
      </c>
      <c r="H16" s="42" t="str">
        <f t="shared" si="5"/>
        <v>▲</v>
      </c>
      <c r="I16" s="38"/>
      <c r="J16" s="38"/>
    </row>
    <row r="17" s="1" customFormat="1" x14ac:dyDescent="0.15"/>
  </sheetData>
  <mergeCells count="3">
    <mergeCell ref="B7:B8"/>
    <mergeCell ref="C7:H7"/>
    <mergeCell ref="K7:K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2020-07-14T07:35:34Z</dcterms:created>
  <dcterms:modified xsi:type="dcterms:W3CDTF">2023-04-05T07:06:23Z</dcterms:modified>
</cp:coreProperties>
</file>