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C:\Users\iz6n-\Desktop\ビジネスドリル_Excel2021\完成例\"/>
    </mc:Choice>
  </mc:AlternateContent>
  <xr:revisionPtr revIDLastSave="0" documentId="8_{262EFD51-2C8A-46F9-8F19-A09F298DED3A}" xr6:coauthVersionLast="47" xr6:coauthVersionMax="47" xr10:uidLastSave="{00000000-0000-0000-0000-000000000000}"/>
  <bookViews>
    <workbookView xWindow="-120" yWindow="-120" windowWidth="19440" windowHeight="11760" xr2:uid="{00000000-000D-0000-FFFF-FFFF00000000}"/>
  </bookViews>
  <sheets>
    <sheet name="予測グラフ" sheetId="2" r:id="rId1"/>
    <sheet name="問題30完成例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6" i="1" l="1"/>
  <c r="D16" i="1"/>
  <c r="E16" i="1"/>
  <c r="F16" i="1"/>
  <c r="G16" i="1"/>
  <c r="H16" i="1"/>
  <c r="I16" i="1"/>
  <c r="J16" i="1"/>
  <c r="K16" i="1"/>
  <c r="L16" i="1"/>
  <c r="M16" i="1"/>
  <c r="N16" i="1"/>
  <c r="C15" i="1"/>
  <c r="D15" i="1"/>
  <c r="E15" i="1"/>
  <c r="F15" i="1"/>
  <c r="G15" i="1"/>
  <c r="H15" i="1"/>
  <c r="I15" i="1"/>
  <c r="J15" i="1"/>
  <c r="K15" i="1"/>
  <c r="L15" i="1"/>
  <c r="M15" i="1"/>
  <c r="N15" i="1"/>
  <c r="B14" i="1"/>
  <c r="C14" i="2"/>
  <c r="C15" i="2"/>
  <c r="C12" i="2"/>
  <c r="C13" i="2"/>
  <c r="E12" i="2"/>
  <c r="E15" i="2"/>
  <c r="D15" i="2"/>
  <c r="D12" i="2"/>
  <c r="E14" i="2"/>
  <c r="D14" i="2"/>
  <c r="D13" i="2"/>
  <c r="E13" i="2"/>
  <c r="B13" i="1" l="1"/>
  <c r="B12" i="1"/>
  <c r="B11" i="1"/>
  <c r="B10" i="1"/>
  <c r="B9" i="1"/>
  <c r="B8" i="1"/>
  <c r="B7" i="1"/>
  <c r="B6" i="1"/>
  <c r="B5" i="1"/>
  <c r="B4" i="1"/>
  <c r="B15" i="1" l="1"/>
  <c r="B16" i="1"/>
</calcChain>
</file>

<file path=xl/sharedStrings.xml><?xml version="1.0" encoding="utf-8"?>
<sst xmlns="http://schemas.openxmlformats.org/spreadsheetml/2006/main" count="22" uniqueCount="22">
  <si>
    <t>年度別月別売上高</t>
    <rPh sb="0" eb="3">
      <t>ネンドベツ</t>
    </rPh>
    <rPh sb="3" eb="5">
      <t>ツキベツ</t>
    </rPh>
    <rPh sb="5" eb="8">
      <t>ウリアゲダカ</t>
    </rPh>
    <phoneticPr fontId="4"/>
  </si>
  <si>
    <t>単位：千円</t>
    <rPh sb="0" eb="2">
      <t>タンイ</t>
    </rPh>
    <rPh sb="3" eb="5">
      <t>センエン</t>
    </rPh>
    <phoneticPr fontId="4"/>
  </si>
  <si>
    <t>年間計</t>
    <rPh sb="0" eb="3">
      <t>ネンカンケイ</t>
    </rPh>
    <phoneticPr fontId="4"/>
  </si>
  <si>
    <t>1月</t>
    <rPh sb="1" eb="2">
      <t>ガツ</t>
    </rPh>
    <phoneticPr fontId="4"/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</si>
  <si>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</si>
  <si>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</si>
  <si>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</si>
  <si>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</si>
  <si>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</si>
  <si>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</si>
  <si>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</si>
  <si>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</si>
  <si>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</si>
  <si>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</si>
  <si>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</si>
  <si>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予算との差異</t>
    <rPh sb="0" eb="2">
      <t>ヨサン</t>
    </rPh>
    <rPh sb="4" eb="6">
      <t>サイ</t>
    </rPh>
    <phoneticPr fontId="3"/>
  </si>
  <si>
    <t>予算達成率</t>
    <rPh sb="0" eb="5">
      <t>ヨサンタッセイリツ</t>
    </rPh>
    <phoneticPr fontId="3"/>
  </si>
  <si>
    <t>タイムライン</t>
  </si>
  <si>
    <t>値</t>
  </si>
  <si>
    <t>予測</t>
  </si>
  <si>
    <t>信頼下限</t>
  </si>
  <si>
    <t>信頼上限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</si>
</sst>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yyyy&quot;年実績&quot;"/>
    <numFmt numFmtId="177" formatCode="yyyy&quot;年予算&quot;"/>
    <numFmt numFmtId="181" formatCode="0.0%"/>
  </numFmts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name val="游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38" fontId="2" fillId="0" borderId="1" xfId="1" applyFont="1" applyBorder="1">
      <alignment vertical="center"/>
    </xf>
    <xf numFmtId="0" fontId="5" fillId="2" borderId="1" xfId="0" applyFont="1" applyFill="1" applyBorder="1">
      <alignment vertical="center"/>
    </xf>
    <xf numFmtId="0" fontId="5" fillId="2" borderId="1" xfId="0" applyFont="1" applyFill="1" applyBorder="1" applyAlignment="1">
      <alignment horizontal="center" vertical="center"/>
    </xf>
    <xf numFmtId="176" fontId="5" fillId="2" borderId="1" xfId="0" applyNumberFormat="1" applyFont="1" applyFill="1" applyBorder="1" applyAlignment="1">
      <alignment horizontal="left" vertical="center"/>
    </xf>
    <xf numFmtId="177" fontId="5" fillId="2" borderId="1" xfId="0" applyNumberFormat="1" applyFont="1" applyFill="1" applyBorder="1" applyAlignment="1">
      <alignment horizontal="left" vertical="center"/>
    </xf>
    <xf numFmtId="38" fontId="5" fillId="2" borderId="1" xfId="1" applyFont="1" applyFill="1" applyBorder="1">
      <alignment vertical="center"/>
    </xf>
    <xf numFmtId="181" fontId="5" fillId="2" borderId="1" xfId="2" applyNumberFormat="1" applyFont="1" applyFill="1" applyBorder="1">
      <alignment vertical="center"/>
    </xf>
    <xf numFmtId="176" fontId="0" fillId="0" borderId="0" xfId="0" applyNumberFormat="1" applyAlignment="1"/>
    <xf numFmtId="38" fontId="0" fillId="0" borderId="0" xfId="0" applyNumberFormat="1" applyAlignment="1"/>
  </cellXfs>
  <cellStyles count="3">
    <cellStyle name="パーセント" xfId="2" builtinId="5"/>
    <cellStyle name="桁区切り" xfId="1" builtinId="6"/>
    <cellStyle name="標準" xfId="0" builtinId="0"/>
  </cellStyles>
  <dxfs count="5">
    <dxf>
      <alignment horizontal="general" vertical="bottom" textRotation="0" wrapText="0" indent="0" justifyLastLine="0" shrinkToFit="0" readingOrder="0"/>
    </dxf>
    <dxf>
      <numFmt numFmtId="6" formatCode="#,##0;[Red]\-#,##0"/>
      <alignment horizontal="general" vertical="bottom" textRotation="0" wrapText="0" indent="0" justifyLastLine="0" shrinkToFit="0" readingOrder="0"/>
    </dxf>
    <dxf>
      <numFmt numFmtId="6" formatCode="#,##0;[Red]\-#,##0"/>
      <alignment horizontal="general" vertical="bottom" textRotation="0" wrapText="0" indent="0" justifyLastLine="0" shrinkToFit="0" readingOrder="0"/>
    </dxf>
    <dxf>
      <numFmt numFmtId="6" formatCode="#,##0;[Red]\-#,##0"/>
      <alignment horizontal="general" vertical="bottom" textRotation="0" wrapText="0" indent="0" justifyLastLine="0" shrinkToFit="0" readingOrder="0"/>
    </dxf>
    <dxf>
      <numFmt numFmtId="176" formatCode="yyyy&quot;年実績&quot;"/>
      <alignment horizontal="general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予測グラフ!$B$1</c:f>
              <c:strCache>
                <c:ptCount val="1"/>
                <c:pt idx="0">
                  <c:v>値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Lit>
              <c:ptCount val="8"/>
              <c:pt idx="0">
                <c:v>2020年実績</c:v>
              </c:pt>
              <c:pt idx="1">
                <c:v>2021年実績</c:v>
              </c:pt>
              <c:pt idx="2">
                <c:v>2022年実績</c:v>
              </c:pt>
              <c:pt idx="3">
                <c:v>2023年実績</c:v>
              </c:pt>
              <c:pt idx="4">
                <c:v>2024年実績</c:v>
              </c:pt>
              <c:pt idx="5">
                <c:v>2025年実績</c:v>
              </c:pt>
              <c:pt idx="6">
                <c:v>2026年実績</c:v>
              </c:pt>
              <c:pt idx="7">
                <c:v>2027年実績</c:v>
              </c:pt>
              <c:extLst>
                <c:ext xmlns:c15="http://schemas.microsoft.com/office/drawing/2012/chart" uri="{02D57815-91ED-43cb-92C2-25804820EDAC}">
                  <c15:autoCat val="1"/>
                </c:ext>
              </c:extLst>
            </c:strLit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予測グラフ!$B$2:$B$15</c15:sqref>
                  </c15:fullRef>
                </c:ext>
              </c:extLst>
              <c:f>予測グラフ!$B$8:$B$15</c:f>
              <c:numCache>
                <c:formatCode>#,##0_);[Red]\(#,##0\)</c:formatCode>
                <c:ptCount val="8"/>
                <c:pt idx="0">
                  <c:v>52004</c:v>
                </c:pt>
                <c:pt idx="1">
                  <c:v>58526</c:v>
                </c:pt>
                <c:pt idx="2">
                  <c:v>59233</c:v>
                </c:pt>
                <c:pt idx="3">
                  <c:v>59903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414-4115-8CA0-0BCAB3AA5631}"/>
            </c:ext>
          </c:extLst>
        </c:ser>
        <c:ser>
          <c:idx val="1"/>
          <c:order val="1"/>
          <c:tx>
            <c:strRef>
              <c:f>予測グラフ!$C$1</c:f>
              <c:strCache>
                <c:ptCount val="1"/>
                <c:pt idx="0">
                  <c:v>予測</c:v>
                </c:pt>
              </c:strCache>
            </c:strRef>
          </c:tx>
          <c:spPr>
            <a:ln w="254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extLst>
                <c:ext xmlns:c15="http://schemas.microsoft.com/office/drawing/2012/chart" uri="{02D57815-91ED-43cb-92C2-25804820EDAC}">
                  <c15:fullRef>
                    <c15:sqref>予測グラフ!$A$2:$A$15</c15:sqref>
                  </c15:fullRef>
                </c:ext>
              </c:extLst>
              <c:f>予測グラフ!$A$8:$A$15</c:f>
              <c:numCache>
                <c:formatCode>yyyy"年実績"</c:formatCode>
                <c:ptCount val="8"/>
                <c:pt idx="0">
                  <c:v>43831</c:v>
                </c:pt>
                <c:pt idx="1">
                  <c:v>44197</c:v>
                </c:pt>
                <c:pt idx="2">
                  <c:v>44562</c:v>
                </c:pt>
                <c:pt idx="3">
                  <c:v>44927</c:v>
                </c:pt>
                <c:pt idx="4">
                  <c:v>45292</c:v>
                </c:pt>
                <c:pt idx="5">
                  <c:v>45658</c:v>
                </c:pt>
                <c:pt idx="6">
                  <c:v>46023</c:v>
                </c:pt>
                <c:pt idx="7">
                  <c:v>46388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予測グラフ!$C$2:$C$15</c15:sqref>
                  </c15:fullRef>
                </c:ext>
              </c:extLst>
              <c:f>予測グラフ!$C$8:$C$15</c:f>
              <c:numCache>
                <c:formatCode>General</c:formatCode>
                <c:ptCount val="8"/>
                <c:pt idx="3" formatCode="#,##0_);[Red]\(#,##0\)">
                  <c:v>59903</c:v>
                </c:pt>
                <c:pt idx="4" formatCode="#,##0_);[Red]\(#,##0\)">
                  <c:v>63854.333025614615</c:v>
                </c:pt>
                <c:pt idx="5" formatCode="#,##0_);[Red]\(#,##0\)">
                  <c:v>71098.077961930088</c:v>
                </c:pt>
                <c:pt idx="6" formatCode="#,##0_);[Red]\(#,##0\)">
                  <c:v>70479.736663615069</c:v>
                </c:pt>
                <c:pt idx="7" formatCode="#,##0_);[Red]\(#,##0\)">
                  <c:v>77723.481599930543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414-4115-8CA0-0BCAB3AA5631}"/>
            </c:ext>
          </c:extLst>
        </c:ser>
        <c:ser>
          <c:idx val="2"/>
          <c:order val="2"/>
          <c:tx>
            <c:strRef>
              <c:f>予測グラフ!$D$1</c:f>
              <c:strCache>
                <c:ptCount val="1"/>
                <c:pt idx="0">
                  <c:v>信頼下限</c:v>
                </c:pt>
              </c:strCache>
            </c:strRef>
          </c:tx>
          <c:spPr>
            <a:ln w="12700" cap="rnd">
              <a:solidFill>
                <a:srgbClr val="ED7D31"/>
              </a:solidFill>
              <a:prstDash val="solid"/>
              <a:round/>
            </a:ln>
            <a:effectLst/>
          </c:spPr>
          <c:marker>
            <c:symbol val="none"/>
          </c:marker>
          <c:cat>
            <c:numRef>
              <c:extLst>
                <c:ext xmlns:c15="http://schemas.microsoft.com/office/drawing/2012/chart" uri="{02D57815-91ED-43cb-92C2-25804820EDAC}">
                  <c15:fullRef>
                    <c15:sqref>予測グラフ!$A$2:$A$15</c15:sqref>
                  </c15:fullRef>
                </c:ext>
              </c:extLst>
              <c:f>予測グラフ!$A$8:$A$15</c:f>
              <c:numCache>
                <c:formatCode>yyyy"年実績"</c:formatCode>
                <c:ptCount val="8"/>
                <c:pt idx="0">
                  <c:v>43831</c:v>
                </c:pt>
                <c:pt idx="1">
                  <c:v>44197</c:v>
                </c:pt>
                <c:pt idx="2">
                  <c:v>44562</c:v>
                </c:pt>
                <c:pt idx="3">
                  <c:v>44927</c:v>
                </c:pt>
                <c:pt idx="4">
                  <c:v>45292</c:v>
                </c:pt>
                <c:pt idx="5">
                  <c:v>45658</c:v>
                </c:pt>
                <c:pt idx="6">
                  <c:v>46023</c:v>
                </c:pt>
                <c:pt idx="7">
                  <c:v>46388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予測グラフ!$D$2:$D$15</c15:sqref>
                  </c15:fullRef>
                </c:ext>
              </c:extLst>
              <c:f>予測グラフ!$D$8:$D$15</c:f>
              <c:numCache>
                <c:formatCode>General</c:formatCode>
                <c:ptCount val="8"/>
                <c:pt idx="3" formatCode="#,##0_);[Red]\(#,##0\)">
                  <c:v>59903</c:v>
                </c:pt>
                <c:pt idx="4" formatCode="#,##0_);[Red]\(#,##0\)">
                  <c:v>58220.189830405812</c:v>
                </c:pt>
                <c:pt idx="5" formatCode="#,##0_);[Red]\(#,##0\)">
                  <c:v>65463.909413133952</c:v>
                </c:pt>
                <c:pt idx="6" formatCode="#,##0_);[Red]\(#,##0\)">
                  <c:v>64798.882856569231</c:v>
                </c:pt>
                <c:pt idx="7" formatCode="#,##0_);[Red]\(#,##0\)">
                  <c:v>72042.557945605848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414-4115-8CA0-0BCAB3AA5631}"/>
            </c:ext>
          </c:extLst>
        </c:ser>
        <c:ser>
          <c:idx val="3"/>
          <c:order val="3"/>
          <c:tx>
            <c:strRef>
              <c:f>予測グラフ!$E$1</c:f>
              <c:strCache>
                <c:ptCount val="1"/>
                <c:pt idx="0">
                  <c:v>信頼上限</c:v>
                </c:pt>
              </c:strCache>
            </c:strRef>
          </c:tx>
          <c:spPr>
            <a:ln w="12700" cap="rnd">
              <a:solidFill>
                <a:srgbClr val="ED7D31"/>
              </a:solidFill>
              <a:prstDash val="solid"/>
              <a:round/>
            </a:ln>
            <a:effectLst/>
          </c:spPr>
          <c:marker>
            <c:symbol val="none"/>
          </c:marker>
          <c:cat>
            <c:numRef>
              <c:extLst>
                <c:ext xmlns:c15="http://schemas.microsoft.com/office/drawing/2012/chart" uri="{02D57815-91ED-43cb-92C2-25804820EDAC}">
                  <c15:fullRef>
                    <c15:sqref>予測グラフ!$A$2:$A$15</c15:sqref>
                  </c15:fullRef>
                </c:ext>
              </c:extLst>
              <c:f>予測グラフ!$A$8:$A$15</c:f>
              <c:numCache>
                <c:formatCode>yyyy"年実績"</c:formatCode>
                <c:ptCount val="8"/>
                <c:pt idx="0">
                  <c:v>43831</c:v>
                </c:pt>
                <c:pt idx="1">
                  <c:v>44197</c:v>
                </c:pt>
                <c:pt idx="2">
                  <c:v>44562</c:v>
                </c:pt>
                <c:pt idx="3">
                  <c:v>44927</c:v>
                </c:pt>
                <c:pt idx="4">
                  <c:v>45292</c:v>
                </c:pt>
                <c:pt idx="5">
                  <c:v>45658</c:v>
                </c:pt>
                <c:pt idx="6">
                  <c:v>46023</c:v>
                </c:pt>
                <c:pt idx="7">
                  <c:v>46388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予測グラフ!$E$2:$E$15</c15:sqref>
                  </c15:fullRef>
                </c:ext>
              </c:extLst>
              <c:f>予測グラフ!$E$8:$E$15</c:f>
              <c:numCache>
                <c:formatCode>General</c:formatCode>
                <c:ptCount val="8"/>
                <c:pt idx="3" formatCode="#,##0_);[Red]\(#,##0\)">
                  <c:v>59903</c:v>
                </c:pt>
                <c:pt idx="4" formatCode="#,##0_);[Red]\(#,##0\)">
                  <c:v>69488.476220823417</c:v>
                </c:pt>
                <c:pt idx="5" formatCode="#,##0_);[Red]\(#,##0\)">
                  <c:v>76732.246510726225</c:v>
                </c:pt>
                <c:pt idx="6" formatCode="#,##0_);[Red]\(#,##0\)">
                  <c:v>76160.590470660914</c:v>
                </c:pt>
                <c:pt idx="7" formatCode="#,##0_);[Red]\(#,##0\)">
                  <c:v>83404.405254255238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414-4115-8CA0-0BCAB3AA56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601902143"/>
        <c:axId val="1601904223"/>
      </c:lineChart>
      <c:catAx>
        <c:axId val="1601902143"/>
        <c:scaling>
          <c:orientation val="minMax"/>
        </c:scaling>
        <c:delete val="0"/>
        <c:axPos val="b"/>
        <c:numFmt formatCode="yyyy&quot;年&quot;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601904223"/>
        <c:crosses val="autoZero"/>
        <c:auto val="1"/>
        <c:lblAlgn val="ctr"/>
        <c:lblOffset val="100"/>
        <c:noMultiLvlLbl val="0"/>
      </c:catAx>
      <c:valAx>
        <c:axId val="160190422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eaVert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単位　千円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eaVert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60190214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16</xdr:row>
      <xdr:rowOff>0</xdr:rowOff>
    </xdr:from>
    <xdr:to>
      <xdr:col>8</xdr:col>
      <xdr:colOff>0</xdr:colOff>
      <xdr:row>30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832BD289-5233-A3DF-DB54-BDB9578863E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B2666FF-A01D-486D-AE1A-17402AD7ED72}" name="テーブル1" displayName="テーブル1" ref="A1:E15" totalsRowShown="0" dataDxfId="0">
  <autoFilter ref="A1:E15" xr:uid="{FB2666FF-A01D-486D-AE1A-17402AD7ED72}"/>
  <tableColumns count="5">
    <tableColumn id="1" xr3:uid="{436A0CEC-196A-4D43-AF73-BC629811E740}" name="タイムライン" dataDxfId="4"/>
    <tableColumn id="2" xr3:uid="{ACB7CECF-E711-45CC-B2D5-AF5B8CB9F81D}" name="値"/>
    <tableColumn id="3" xr3:uid="{C1942F72-4777-4524-9019-76E4023C56B3}" name="予測" dataDxfId="3">
      <calculatedColumnFormula>_xlfn.FORECAST.ETS(A2,$B$2:$B$11,$A$2:$A$11,1,1)</calculatedColumnFormula>
    </tableColumn>
    <tableColumn id="4" xr3:uid="{E04D2C4B-FE6D-41D4-925D-7F32C735D3AE}" name="信頼下限" dataDxfId="2">
      <calculatedColumnFormula>C2-_xlfn.FORECAST.ETS.CONFINT(A2,$B$2:$B$11,$A$2:$A$11,0.95,1,1)</calculatedColumnFormula>
    </tableColumn>
    <tableColumn id="5" xr3:uid="{627629D3-05C0-4E04-9716-8111205B0580}" name="信頼上限" dataDxfId="1">
      <calculatedColumnFormula>C2+_xlfn.FORECAST.ETS.CONFINT(A2,$B$2:$B$11,$A$2:$A$11,0.95,1,1)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5E260D-CB01-4E22-90F0-0D586C000E7B}">
  <dimension ref="A1:E15"/>
  <sheetViews>
    <sheetView tabSelected="1" workbookViewId="0">
      <selection sqref="A1:E1"/>
    </sheetView>
  </sheetViews>
  <sheetFormatPr defaultRowHeight="18.75" x14ac:dyDescent="0.4"/>
  <cols>
    <col min="1" max="1" width="14" customWidth="1"/>
    <col min="2" max="3" width="9.125" bestFit="1" customWidth="1"/>
    <col min="4" max="5" width="10.25" customWidth="1"/>
  </cols>
  <sheetData>
    <row r="1" spans="1:5" x14ac:dyDescent="0.4">
      <c r="A1" t="s">
        <v>17</v>
      </c>
      <c r="B1" t="s">
        <v>18</v>
      </c>
      <c r="C1" t="s">
        <v>19</v>
      </c>
      <c r="D1" t="s">
        <v>20</v>
      </c>
      <c r="E1" t="s">
        <v>21</v>
      </c>
    </row>
    <row r="2" spans="1:5" x14ac:dyDescent="0.4">
      <c r="A2" s="10">
        <v>41640</v>
      </c>
      <c r="B2" s="11">
        <v>29841</v>
      </c>
    </row>
    <row r="3" spans="1:5" x14ac:dyDescent="0.4">
      <c r="A3" s="10">
        <v>42005</v>
      </c>
      <c r="B3" s="11">
        <v>36787</v>
      </c>
    </row>
    <row r="4" spans="1:5" x14ac:dyDescent="0.4">
      <c r="A4" s="10">
        <v>42370</v>
      </c>
      <c r="B4" s="11">
        <v>37218</v>
      </c>
    </row>
    <row r="5" spans="1:5" x14ac:dyDescent="0.4">
      <c r="A5" s="10">
        <v>42736</v>
      </c>
      <c r="B5" s="11">
        <v>44050</v>
      </c>
    </row>
    <row r="6" spans="1:5" x14ac:dyDescent="0.4">
      <c r="A6" s="10">
        <v>43101</v>
      </c>
      <c r="B6" s="11">
        <v>45323</v>
      </c>
    </row>
    <row r="7" spans="1:5" x14ac:dyDescent="0.4">
      <c r="A7" s="10">
        <v>43466</v>
      </c>
      <c r="B7" s="11">
        <v>57323</v>
      </c>
    </row>
    <row r="8" spans="1:5" x14ac:dyDescent="0.4">
      <c r="A8" s="10">
        <v>43831</v>
      </c>
      <c r="B8" s="11">
        <v>52004</v>
      </c>
    </row>
    <row r="9" spans="1:5" x14ac:dyDescent="0.4">
      <c r="A9" s="10">
        <v>44197</v>
      </c>
      <c r="B9" s="11">
        <v>58526</v>
      </c>
    </row>
    <row r="10" spans="1:5" x14ac:dyDescent="0.4">
      <c r="A10" s="10">
        <v>44562</v>
      </c>
      <c r="B10" s="11">
        <v>59233</v>
      </c>
    </row>
    <row r="11" spans="1:5" x14ac:dyDescent="0.4">
      <c r="A11" s="10">
        <v>44927</v>
      </c>
      <c r="B11" s="11">
        <v>59903</v>
      </c>
      <c r="C11" s="11">
        <v>59903</v>
      </c>
      <c r="D11" s="11">
        <v>59903</v>
      </c>
      <c r="E11" s="11">
        <v>59903</v>
      </c>
    </row>
    <row r="12" spans="1:5" x14ac:dyDescent="0.4">
      <c r="A12" s="10">
        <v>45292</v>
      </c>
      <c r="C12" s="11">
        <f>_xlfn.FORECAST.ETS(A12,$B$2:$B$11,$A$2:$A$11,1,1)</f>
        <v>63854.333025614615</v>
      </c>
      <c r="D12" s="11">
        <f>C12-_xlfn.FORECAST.ETS.CONFINT(A12,$B$2:$B$11,$A$2:$A$11,0.95,1,1)</f>
        <v>58220.189830405812</v>
      </c>
      <c r="E12" s="11">
        <f>C12+_xlfn.FORECAST.ETS.CONFINT(A12,$B$2:$B$11,$A$2:$A$11,0.95,1,1)</f>
        <v>69488.476220823417</v>
      </c>
    </row>
    <row r="13" spans="1:5" x14ac:dyDescent="0.4">
      <c r="A13" s="10">
        <v>45658</v>
      </c>
      <c r="C13" s="11">
        <f>_xlfn.FORECAST.ETS(A13,$B$2:$B$11,$A$2:$A$11,1,1)</f>
        <v>71098.077961930088</v>
      </c>
      <c r="D13" s="11">
        <f>C13-_xlfn.FORECAST.ETS.CONFINT(A13,$B$2:$B$11,$A$2:$A$11,0.95,1,1)</f>
        <v>65463.909413133952</v>
      </c>
      <c r="E13" s="11">
        <f>C13+_xlfn.FORECAST.ETS.CONFINT(A13,$B$2:$B$11,$A$2:$A$11,0.95,1,1)</f>
        <v>76732.246510726225</v>
      </c>
    </row>
    <row r="14" spans="1:5" x14ac:dyDescent="0.4">
      <c r="A14" s="10">
        <v>46023</v>
      </c>
      <c r="C14" s="11">
        <f>_xlfn.FORECAST.ETS(A14,$B$2:$B$11,$A$2:$A$11,1,1)</f>
        <v>70479.736663615069</v>
      </c>
      <c r="D14" s="11">
        <f>C14-_xlfn.FORECAST.ETS.CONFINT(A14,$B$2:$B$11,$A$2:$A$11,0.95,1,1)</f>
        <v>64798.882856569231</v>
      </c>
      <c r="E14" s="11">
        <f>C14+_xlfn.FORECAST.ETS.CONFINT(A14,$B$2:$B$11,$A$2:$A$11,0.95,1,1)</f>
        <v>76160.590470660914</v>
      </c>
    </row>
    <row r="15" spans="1:5" x14ac:dyDescent="0.4">
      <c r="A15" s="10">
        <v>46388</v>
      </c>
      <c r="C15" s="11">
        <f>_xlfn.FORECAST.ETS(A15,$B$2:$B$11,$A$2:$A$11,1,1)</f>
        <v>77723.481599930543</v>
      </c>
      <c r="D15" s="11">
        <f>C15-_xlfn.FORECAST.ETS.CONFINT(A15,$B$2:$B$11,$A$2:$A$11,0.95,1,1)</f>
        <v>72042.557945605848</v>
      </c>
      <c r="E15" s="11">
        <f>C15+_xlfn.FORECAST.ETS.CONFINT(A15,$B$2:$B$11,$A$2:$A$11,0.95,1,1)</f>
        <v>83404.405254255238</v>
      </c>
    </row>
  </sheetData>
  <phoneticPr fontId="3"/>
  <pageMargins left="0.7" right="0.7" top="0.75" bottom="0.75" header="0.3" footer="0.3"/>
  <drawing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6"/>
  <sheetViews>
    <sheetView workbookViewId="0">
      <selection activeCell="A4" sqref="A4:B14"/>
    </sheetView>
  </sheetViews>
  <sheetFormatPr defaultRowHeight="18.75" x14ac:dyDescent="0.4"/>
  <cols>
    <col min="1" max="1" width="13.125" style="1" customWidth="1"/>
    <col min="2" max="2" width="10" style="1" bestFit="1" customWidth="1"/>
    <col min="3" max="14" width="6.875" style="1" customWidth="1"/>
  </cols>
  <sheetData>
    <row r="1" spans="1:14" x14ac:dyDescent="0.4">
      <c r="A1" s="1" t="s">
        <v>0</v>
      </c>
    </row>
    <row r="2" spans="1:14" x14ac:dyDescent="0.4">
      <c r="N2" s="2" t="s">
        <v>1</v>
      </c>
    </row>
    <row r="3" spans="1:14" x14ac:dyDescent="0.4">
      <c r="A3" s="4"/>
      <c r="B3" s="5" t="s">
        <v>2</v>
      </c>
      <c r="C3" s="5" t="s">
        <v>3</v>
      </c>
      <c r="D3" s="5" t="s">
        <v>4</v>
      </c>
      <c r="E3" s="5" t="s">
        <v>5</v>
      </c>
      <c r="F3" s="5" t="s">
        <v>6</v>
      </c>
      <c r="G3" s="5" t="s">
        <v>7</v>
      </c>
      <c r="H3" s="5" t="s">
        <v>8</v>
      </c>
      <c r="I3" s="5" t="s">
        <v>9</v>
      </c>
      <c r="J3" s="5" t="s">
        <v>10</v>
      </c>
      <c r="K3" s="5" t="s">
        <v>11</v>
      </c>
      <c r="L3" s="5" t="s">
        <v>12</v>
      </c>
      <c r="M3" s="5" t="s">
        <v>13</v>
      </c>
      <c r="N3" s="5" t="s">
        <v>14</v>
      </c>
    </row>
    <row r="4" spans="1:14" x14ac:dyDescent="0.4">
      <c r="A4" s="6">
        <v>41640</v>
      </c>
      <c r="B4" s="3">
        <f t="shared" ref="B4:B14" si="0">SUM(C4:N4)</f>
        <v>29841</v>
      </c>
      <c r="C4" s="3">
        <v>2705</v>
      </c>
      <c r="D4" s="3">
        <v>1803</v>
      </c>
      <c r="E4" s="3">
        <v>3296</v>
      </c>
      <c r="F4" s="3">
        <v>2980</v>
      </c>
      <c r="G4" s="3">
        <v>1681</v>
      </c>
      <c r="H4" s="3">
        <v>2053</v>
      </c>
      <c r="I4" s="3">
        <v>3841</v>
      </c>
      <c r="J4" s="3">
        <v>2386</v>
      </c>
      <c r="K4" s="3">
        <v>2182</v>
      </c>
      <c r="L4" s="3">
        <v>1974</v>
      </c>
      <c r="M4" s="3">
        <v>3391</v>
      </c>
      <c r="N4" s="3">
        <v>1549</v>
      </c>
    </row>
    <row r="5" spans="1:14" x14ac:dyDescent="0.4">
      <c r="A5" s="6">
        <v>42005</v>
      </c>
      <c r="B5" s="3">
        <f t="shared" si="0"/>
        <v>36787</v>
      </c>
      <c r="C5" s="3">
        <v>3491</v>
      </c>
      <c r="D5" s="3">
        <v>2379</v>
      </c>
      <c r="E5" s="3">
        <v>3903</v>
      </c>
      <c r="F5" s="3">
        <v>3261</v>
      </c>
      <c r="G5" s="3">
        <v>2160</v>
      </c>
      <c r="H5" s="3">
        <v>2791</v>
      </c>
      <c r="I5" s="3">
        <v>4284</v>
      </c>
      <c r="J5" s="3">
        <v>2891</v>
      </c>
      <c r="K5" s="3">
        <v>2803</v>
      </c>
      <c r="L5" s="3">
        <v>2525</v>
      </c>
      <c r="M5" s="3">
        <v>4038</v>
      </c>
      <c r="N5" s="3">
        <v>2261</v>
      </c>
    </row>
    <row r="6" spans="1:14" x14ac:dyDescent="0.4">
      <c r="A6" s="6">
        <v>42370</v>
      </c>
      <c r="B6" s="3">
        <f t="shared" si="0"/>
        <v>37218</v>
      </c>
      <c r="C6" s="3">
        <v>3329</v>
      </c>
      <c r="D6" s="3">
        <v>2414</v>
      </c>
      <c r="E6" s="3">
        <v>3889</v>
      </c>
      <c r="F6" s="3">
        <v>3343</v>
      </c>
      <c r="G6" s="3">
        <v>2381</v>
      </c>
      <c r="H6" s="3">
        <v>2487</v>
      </c>
      <c r="I6" s="3">
        <v>4508</v>
      </c>
      <c r="J6" s="3">
        <v>3051</v>
      </c>
      <c r="K6" s="3">
        <v>3039</v>
      </c>
      <c r="L6" s="3">
        <v>2395</v>
      </c>
      <c r="M6" s="3">
        <v>4273</v>
      </c>
      <c r="N6" s="3">
        <v>2109</v>
      </c>
    </row>
    <row r="7" spans="1:14" x14ac:dyDescent="0.4">
      <c r="A7" s="6">
        <v>42736</v>
      </c>
      <c r="B7" s="3">
        <f t="shared" si="0"/>
        <v>44050</v>
      </c>
      <c r="C7" s="3">
        <v>3922</v>
      </c>
      <c r="D7" s="3">
        <v>3002</v>
      </c>
      <c r="E7" s="3">
        <v>4291</v>
      </c>
      <c r="F7" s="3">
        <v>4046</v>
      </c>
      <c r="G7" s="3">
        <v>2812</v>
      </c>
      <c r="H7" s="3">
        <v>3109</v>
      </c>
      <c r="I7" s="3">
        <v>5109</v>
      </c>
      <c r="J7" s="3">
        <v>3208</v>
      </c>
      <c r="K7" s="3">
        <v>3771</v>
      </c>
      <c r="L7" s="3">
        <v>2918</v>
      </c>
      <c r="M7" s="3">
        <v>4998</v>
      </c>
      <c r="N7" s="3">
        <v>2864</v>
      </c>
    </row>
    <row r="8" spans="1:14" x14ac:dyDescent="0.4">
      <c r="A8" s="6">
        <v>43101</v>
      </c>
      <c r="B8" s="3">
        <f t="shared" si="0"/>
        <v>45323</v>
      </c>
      <c r="C8" s="3">
        <v>4293</v>
      </c>
      <c r="D8" s="3">
        <v>2994</v>
      </c>
      <c r="E8" s="3">
        <v>4462</v>
      </c>
      <c r="F8" s="3">
        <v>3909</v>
      </c>
      <c r="G8" s="3">
        <v>2992</v>
      </c>
      <c r="H8" s="3">
        <v>2903</v>
      </c>
      <c r="I8" s="3">
        <v>5324</v>
      </c>
      <c r="J8" s="3">
        <v>3609</v>
      </c>
      <c r="K8" s="3">
        <v>4201</v>
      </c>
      <c r="L8" s="3">
        <v>3109</v>
      </c>
      <c r="M8" s="3">
        <v>4534</v>
      </c>
      <c r="N8" s="3">
        <v>2993</v>
      </c>
    </row>
    <row r="9" spans="1:14" x14ac:dyDescent="0.4">
      <c r="A9" s="6">
        <v>43466</v>
      </c>
      <c r="B9" s="3">
        <f t="shared" si="0"/>
        <v>57323</v>
      </c>
      <c r="C9" s="3">
        <v>5293</v>
      </c>
      <c r="D9" s="3">
        <v>3994</v>
      </c>
      <c r="E9" s="3">
        <v>5462</v>
      </c>
      <c r="F9" s="3">
        <v>4909</v>
      </c>
      <c r="G9" s="3">
        <v>3992</v>
      </c>
      <c r="H9" s="3">
        <v>3903</v>
      </c>
      <c r="I9" s="3">
        <v>6324</v>
      </c>
      <c r="J9" s="3">
        <v>4609</v>
      </c>
      <c r="K9" s="3">
        <v>5201</v>
      </c>
      <c r="L9" s="3">
        <v>4109</v>
      </c>
      <c r="M9" s="3">
        <v>5534</v>
      </c>
      <c r="N9" s="3">
        <v>3993</v>
      </c>
    </row>
    <row r="10" spans="1:14" x14ac:dyDescent="0.4">
      <c r="A10" s="6">
        <v>43831</v>
      </c>
      <c r="B10" s="3">
        <f t="shared" si="0"/>
        <v>52004</v>
      </c>
      <c r="C10" s="3">
        <v>4927</v>
      </c>
      <c r="D10" s="3">
        <v>3597</v>
      </c>
      <c r="E10" s="3">
        <v>5008</v>
      </c>
      <c r="F10" s="3">
        <v>4641</v>
      </c>
      <c r="G10" s="3">
        <v>3609</v>
      </c>
      <c r="H10" s="3">
        <v>3361</v>
      </c>
      <c r="I10" s="3">
        <v>5675</v>
      </c>
      <c r="J10" s="3">
        <v>4192</v>
      </c>
      <c r="K10" s="3">
        <v>4992</v>
      </c>
      <c r="L10" s="3">
        <v>3881</v>
      </c>
      <c r="M10" s="3">
        <v>5265</v>
      </c>
      <c r="N10" s="3">
        <v>2856</v>
      </c>
    </row>
    <row r="11" spans="1:14" x14ac:dyDescent="0.4">
      <c r="A11" s="6">
        <v>44197</v>
      </c>
      <c r="B11" s="3">
        <f t="shared" si="0"/>
        <v>58526</v>
      </c>
      <c r="C11" s="3">
        <v>6023</v>
      </c>
      <c r="D11" s="3">
        <v>3810</v>
      </c>
      <c r="E11" s="3">
        <v>5728</v>
      </c>
      <c r="F11" s="3">
        <v>4700</v>
      </c>
      <c r="G11" s="3">
        <v>3492</v>
      </c>
      <c r="H11" s="3">
        <v>4594</v>
      </c>
      <c r="I11" s="3">
        <v>6298</v>
      </c>
      <c r="J11" s="3">
        <v>4926</v>
      </c>
      <c r="K11" s="3">
        <v>4064</v>
      </c>
      <c r="L11" s="3">
        <v>4293</v>
      </c>
      <c r="M11" s="3">
        <v>6442</v>
      </c>
      <c r="N11" s="3">
        <v>4156</v>
      </c>
    </row>
    <row r="12" spans="1:14" x14ac:dyDescent="0.4">
      <c r="A12" s="6">
        <v>44562</v>
      </c>
      <c r="B12" s="3">
        <f t="shared" si="0"/>
        <v>59233</v>
      </c>
      <c r="C12" s="3">
        <v>6143</v>
      </c>
      <c r="D12" s="3">
        <v>3695</v>
      </c>
      <c r="E12" s="3">
        <v>6415</v>
      </c>
      <c r="F12" s="3">
        <v>3854</v>
      </c>
      <c r="G12" s="3">
        <v>3212</v>
      </c>
      <c r="H12" s="3">
        <v>4915</v>
      </c>
      <c r="I12" s="3">
        <v>6864</v>
      </c>
      <c r="J12" s="3">
        <v>5024</v>
      </c>
      <c r="K12" s="3">
        <v>3535</v>
      </c>
      <c r="L12" s="3">
        <v>4121</v>
      </c>
      <c r="M12" s="3">
        <v>6635</v>
      </c>
      <c r="N12" s="3">
        <v>4820</v>
      </c>
    </row>
    <row r="13" spans="1:14" hidden="1" x14ac:dyDescent="0.4">
      <c r="A13" s="7">
        <v>44927</v>
      </c>
      <c r="B13" s="3">
        <f t="shared" si="0"/>
        <v>62195</v>
      </c>
      <c r="C13" s="3">
        <v>6211</v>
      </c>
      <c r="D13" s="3">
        <v>4096</v>
      </c>
      <c r="E13" s="3">
        <v>6232</v>
      </c>
      <c r="F13" s="3">
        <v>4906</v>
      </c>
      <c r="G13" s="3">
        <v>3818</v>
      </c>
      <c r="H13" s="3">
        <v>4720</v>
      </c>
      <c r="I13" s="3">
        <v>6827</v>
      </c>
      <c r="J13" s="3">
        <v>5170</v>
      </c>
      <c r="K13" s="3">
        <v>4622</v>
      </c>
      <c r="L13" s="3">
        <v>4517</v>
      </c>
      <c r="M13" s="3">
        <v>6723</v>
      </c>
      <c r="N13" s="3">
        <v>4353</v>
      </c>
    </row>
    <row r="14" spans="1:14" x14ac:dyDescent="0.4">
      <c r="A14" s="6">
        <v>44927</v>
      </c>
      <c r="B14" s="8">
        <f t="shared" si="0"/>
        <v>59903</v>
      </c>
      <c r="C14" s="8">
        <v>6139</v>
      </c>
      <c r="D14" s="8">
        <v>3512</v>
      </c>
      <c r="E14" s="8">
        <v>5994</v>
      </c>
      <c r="F14" s="8">
        <v>4154</v>
      </c>
      <c r="G14" s="8">
        <v>2866</v>
      </c>
      <c r="H14" s="8">
        <v>5416</v>
      </c>
      <c r="I14" s="8">
        <v>7106</v>
      </c>
      <c r="J14" s="8">
        <v>5482</v>
      </c>
      <c r="K14" s="8">
        <v>3228</v>
      </c>
      <c r="L14" s="8">
        <v>4035</v>
      </c>
      <c r="M14" s="8">
        <v>6492</v>
      </c>
      <c r="N14" s="8">
        <v>5479</v>
      </c>
    </row>
    <row r="15" spans="1:14" x14ac:dyDescent="0.4">
      <c r="A15" s="6" t="s">
        <v>15</v>
      </c>
      <c r="B15" s="8">
        <f>B14-B13</f>
        <v>-2292</v>
      </c>
      <c r="C15" s="8">
        <f t="shared" ref="C15:N15" si="1">C14-C13</f>
        <v>-72</v>
      </c>
      <c r="D15" s="8">
        <f t="shared" si="1"/>
        <v>-584</v>
      </c>
      <c r="E15" s="8">
        <f t="shared" si="1"/>
        <v>-238</v>
      </c>
      <c r="F15" s="8">
        <f t="shared" si="1"/>
        <v>-752</v>
      </c>
      <c r="G15" s="8">
        <f t="shared" si="1"/>
        <v>-952</v>
      </c>
      <c r="H15" s="8">
        <f t="shared" si="1"/>
        <v>696</v>
      </c>
      <c r="I15" s="8">
        <f t="shared" si="1"/>
        <v>279</v>
      </c>
      <c r="J15" s="8">
        <f t="shared" si="1"/>
        <v>312</v>
      </c>
      <c r="K15" s="8">
        <f t="shared" si="1"/>
        <v>-1394</v>
      </c>
      <c r="L15" s="8">
        <f t="shared" si="1"/>
        <v>-482</v>
      </c>
      <c r="M15" s="8">
        <f t="shared" si="1"/>
        <v>-231</v>
      </c>
      <c r="N15" s="8">
        <f t="shared" si="1"/>
        <v>1126</v>
      </c>
    </row>
    <row r="16" spans="1:14" x14ac:dyDescent="0.4">
      <c r="A16" s="6" t="s">
        <v>16</v>
      </c>
      <c r="B16" s="9">
        <f>B14/B13</f>
        <v>0.96314816303561379</v>
      </c>
      <c r="C16" s="9">
        <f t="shared" ref="C16:N16" si="2">C14/C13</f>
        <v>0.98840766382225087</v>
      </c>
      <c r="D16" s="9">
        <f t="shared" si="2"/>
        <v>0.857421875</v>
      </c>
      <c r="E16" s="9">
        <f t="shared" si="2"/>
        <v>0.96181001283697043</v>
      </c>
      <c r="F16" s="9">
        <f t="shared" si="2"/>
        <v>0.84671830411740723</v>
      </c>
      <c r="G16" s="9">
        <f t="shared" si="2"/>
        <v>0.75065479308538496</v>
      </c>
      <c r="H16" s="9">
        <f t="shared" si="2"/>
        <v>1.1474576271186441</v>
      </c>
      <c r="I16" s="9">
        <f t="shared" si="2"/>
        <v>1.0408671451589278</v>
      </c>
      <c r="J16" s="9">
        <f t="shared" si="2"/>
        <v>1.060348162475822</v>
      </c>
      <c r="K16" s="9">
        <f t="shared" si="2"/>
        <v>0.69839896148853309</v>
      </c>
      <c r="L16" s="9">
        <f t="shared" si="2"/>
        <v>0.8932920079698915</v>
      </c>
      <c r="M16" s="9">
        <f t="shared" si="2"/>
        <v>0.96564033913431502</v>
      </c>
      <c r="N16" s="9">
        <f t="shared" si="2"/>
        <v>1.2586721801056742</v>
      </c>
    </row>
  </sheetData>
  <phoneticPr fontId="3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予測グラフ</vt:lpstr>
      <vt:lpstr>問題30完成例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2016-04-29T08:15:39Z</dcterms:created>
  <dcterms:modified xsi:type="dcterms:W3CDTF">2023-02-21T15:57:49Z</dcterms:modified>
</cp:coreProperties>
</file>